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1 สป.ท่องเที่ยว\1. TSA\2 ตาราง TSA\"/>
    </mc:Choice>
  </mc:AlternateContent>
  <xr:revisionPtr revIDLastSave="0" documentId="13_ncr:1_{884C70A2-62E3-4D4A-890B-C711DC648936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T7 2553-2565" sheetId="5" r:id="rId1"/>
  </sheets>
  <definedNames>
    <definedName name="_xlnm.Print_Titles" localSheetId="0">'T7 2553-2565'!$A:$A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5" l="1"/>
  <c r="H14" i="5" l="1"/>
  <c r="I14" i="5" s="1"/>
  <c r="H9" i="5"/>
  <c r="I9" i="5" s="1"/>
  <c r="H15" i="5"/>
  <c r="I15" i="5" s="1"/>
  <c r="H8" i="5"/>
  <c r="I8" i="5" s="1"/>
  <c r="H16" i="5" l="1"/>
  <c r="I16" i="5" s="1"/>
  <c r="H12" i="5"/>
  <c r="I12" i="5" s="1"/>
  <c r="H11" i="5"/>
  <c r="I11" i="5" s="1"/>
  <c r="H10" i="5"/>
  <c r="I10" i="5" s="1"/>
  <c r="H5" i="5"/>
  <c r="G19" i="5" l="1"/>
  <c r="F19" i="5"/>
  <c r="E19" i="5"/>
  <c r="D19" i="5"/>
  <c r="C19" i="5"/>
  <c r="B19" i="5"/>
  <c r="H19" i="5" l="1"/>
  <c r="I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ปรับปรุงใหทั้ง อนุกรม เนื่องจากค่าในปี 63 ของ สสช สูงค่าที่ประมาณเดิมไว้มาก(ค่าเดิมต่ำไป)</t>
        </r>
      </text>
    </comment>
  </commentList>
</comments>
</file>

<file path=xl/sharedStrings.xml><?xml version="1.0" encoding="utf-8"?>
<sst xmlns="http://schemas.openxmlformats.org/spreadsheetml/2006/main" count="39" uniqueCount="33">
  <si>
    <t>Tourism industries</t>
  </si>
  <si>
    <t>Accommodation for visitors</t>
  </si>
  <si>
    <t>Food and beverage serving industry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</si>
  <si>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</si>
  <si>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</si>
  <si>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</si>
  <si>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</si>
  <si>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</si>
  <si>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industry</t>
  </si>
  <si>
    <t>Cultural industry</t>
  </si>
  <si>
    <t>Sports and recreational industry</t>
  </si>
  <si>
    <t>Retail trade of country-specific tourism characteristic goods</t>
  </si>
  <si>
    <t>Country-specific tourism industries</t>
  </si>
  <si>
    <t>Total employed in tourism industries</t>
  </si>
  <si>
    <t>Total employed</t>
  </si>
  <si>
    <t xml:space="preserve">Total employed in tourism industries/Total employed    </t>
  </si>
  <si>
    <t>2561r</t>
  </si>
  <si>
    <t>2562r</t>
  </si>
  <si>
    <t>หมายเหตุ :  ปรับปรุงตัวเลขการจ้างงานสาขากิจกรรมด้านศิลปะและวัฒนธรรม ใหม่ เพื่อให้สอดคล้องกับ ผลการสำรวจภาวะการมีงานทำ ปี พ.ศ. 2563 ของสำนักงานสถิติแห่งชาติ (สสช.)</t>
  </si>
  <si>
    <t>2553r</t>
  </si>
  <si>
    <t>2554r</t>
  </si>
  <si>
    <t>2555r</t>
  </si>
  <si>
    <t>2556r</t>
  </si>
  <si>
    <t>2557r</t>
  </si>
  <si>
    <t>2558r</t>
  </si>
  <si>
    <t>2559r</t>
  </si>
  <si>
    <t>2560r</t>
  </si>
  <si>
    <t>Table 7 Employment in the tourism industries (TSA : RMF 2008 Table 7)</t>
  </si>
  <si>
    <t>Male</t>
  </si>
  <si>
    <t>Female</t>
  </si>
  <si>
    <t>รวม</t>
  </si>
  <si>
    <t>ข้อมูล วันที่ 24 มีนาคม 2567</t>
  </si>
  <si>
    <t>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</si>
</sst>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165" fontId="4" fillId="0" borderId="0" xfId="1" applyNumberFormat="1" applyFont="1"/>
    <xf numFmtId="164" fontId="4" fillId="0" borderId="0" xfId="1" applyFont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165" fontId="5" fillId="0" borderId="1" xfId="1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AA24"/>
  <sheetViews>
    <sheetView tabSelected="1" zoomScaleNormal="100" workbookViewId="0">
      <selection activeCell="T25" sqref="T25"/>
    </sheetView>
  </sheetViews>
  <sheetFormatPr defaultColWidth="9.140625" defaultRowHeight="21"/>
  <cols>
    <col min="1" max="1" width="43" style="1" customWidth="1"/>
    <col min="2" max="7" width="15.5703125" style="1" customWidth="1"/>
    <col min="8" max="8" width="15.5703125" style="2" customWidth="1"/>
    <col min="9" max="9" width="15.5703125" style="1" customWidth="1"/>
    <col min="10" max="10" width="15.140625" style="1" customWidth="1"/>
    <col min="11" max="16" width="14.28515625" style="1" customWidth="1"/>
    <col min="17" max="19" width="15.42578125" style="1" customWidth="1"/>
    <col min="20" max="20" width="13.28515625" style="3" customWidth="1"/>
    <col min="21" max="21" width="13.5703125" style="1" customWidth="1"/>
    <col min="22" max="25" width="9.140625" style="1"/>
    <col min="26" max="26" width="10.85546875" style="1" customWidth="1"/>
    <col min="27" max="16384" width="9.140625" style="1"/>
  </cols>
  <sheetData>
    <row r="2" spans="1:27" ht="26.25" customHeight="1">
      <c r="A2" s="1" t="s">
        <v>27</v>
      </c>
      <c r="T2" s="32" t="s">
        <v>32</v>
      </c>
    </row>
    <row r="3" spans="1:27" ht="24" customHeight="1">
      <c r="A3" s="18" t="s">
        <v>0</v>
      </c>
      <c r="B3" s="18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16</v>
      </c>
      <c r="K3" s="18" t="s">
        <v>17</v>
      </c>
      <c r="L3" s="26">
        <v>2563</v>
      </c>
      <c r="M3" s="26"/>
      <c r="N3" s="26"/>
      <c r="O3" s="27">
        <v>2564</v>
      </c>
      <c r="P3" s="28"/>
      <c r="Q3" s="29"/>
      <c r="R3" s="27">
        <v>2565</v>
      </c>
      <c r="S3" s="28"/>
      <c r="T3" s="29"/>
    </row>
    <row r="4" spans="1:27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30" t="s">
        <v>28</v>
      </c>
      <c r="M4" s="30" t="s">
        <v>29</v>
      </c>
      <c r="N4" s="31" t="s">
        <v>30</v>
      </c>
      <c r="O4" s="30" t="s">
        <v>28</v>
      </c>
      <c r="P4" s="30" t="s">
        <v>29</v>
      </c>
      <c r="Q4" s="31" t="s">
        <v>30</v>
      </c>
      <c r="R4" s="30" t="s">
        <v>28</v>
      </c>
      <c r="S4" s="30" t="s">
        <v>29</v>
      </c>
      <c r="T4" s="31" t="s">
        <v>30</v>
      </c>
      <c r="U4" s="5"/>
    </row>
    <row r="5" spans="1:27">
      <c r="A5" s="6" t="s">
        <v>1</v>
      </c>
      <c r="B5" s="7">
        <v>348492</v>
      </c>
      <c r="C5" s="7">
        <v>404849</v>
      </c>
      <c r="D5" s="7">
        <v>470371</v>
      </c>
      <c r="E5" s="7">
        <v>494636</v>
      </c>
      <c r="F5" s="7">
        <v>503854</v>
      </c>
      <c r="G5" s="7">
        <v>516100.37982062559</v>
      </c>
      <c r="H5" s="7">
        <f>G5*1.032</f>
        <v>532615.59197488567</v>
      </c>
      <c r="I5" s="7">
        <v>541846.09311306919</v>
      </c>
      <c r="J5" s="7">
        <v>551376</v>
      </c>
      <c r="K5" s="7">
        <v>566051</v>
      </c>
      <c r="L5" s="8">
        <v>171487</v>
      </c>
      <c r="M5" s="8">
        <v>220091</v>
      </c>
      <c r="N5" s="21">
        <v>391578</v>
      </c>
      <c r="O5" s="21">
        <v>138472</v>
      </c>
      <c r="P5" s="21">
        <v>216905</v>
      </c>
      <c r="Q5" s="21">
        <v>355377</v>
      </c>
      <c r="R5" s="21">
        <v>146846</v>
      </c>
      <c r="S5" s="21">
        <v>232568</v>
      </c>
      <c r="T5" s="21">
        <v>379414</v>
      </c>
      <c r="U5" s="9"/>
      <c r="V5" s="9"/>
      <c r="W5" s="9"/>
      <c r="Y5" s="10"/>
      <c r="Z5" s="10"/>
      <c r="AA5" s="10"/>
    </row>
    <row r="6" spans="1:27">
      <c r="A6" s="6" t="s">
        <v>2</v>
      </c>
      <c r="B6" s="7">
        <v>2314475</v>
      </c>
      <c r="C6" s="7">
        <v>2142755</v>
      </c>
      <c r="D6" s="7">
        <v>2119879</v>
      </c>
      <c r="E6" s="7">
        <v>2083304</v>
      </c>
      <c r="F6" s="7">
        <v>2100865</v>
      </c>
      <c r="G6" s="7">
        <v>2129418.6201793742</v>
      </c>
      <c r="H6" s="7">
        <v>2198335.6240251143</v>
      </c>
      <c r="I6" s="7">
        <v>2236433.9068869306</v>
      </c>
      <c r="J6" s="7">
        <v>2275769</v>
      </c>
      <c r="K6" s="7">
        <v>2284001.5</v>
      </c>
      <c r="L6" s="8">
        <v>759081</v>
      </c>
      <c r="M6" s="8">
        <v>1523652</v>
      </c>
      <c r="N6" s="21">
        <v>2282734</v>
      </c>
      <c r="O6" s="21">
        <v>799373</v>
      </c>
      <c r="P6" s="21">
        <v>1573040</v>
      </c>
      <c r="Q6" s="21">
        <v>2372413</v>
      </c>
      <c r="R6" s="21">
        <v>827149</v>
      </c>
      <c r="S6" s="21">
        <v>1627553</v>
      </c>
      <c r="T6" s="21">
        <v>2454702</v>
      </c>
      <c r="U6" s="9"/>
      <c r="V6" s="9"/>
      <c r="W6" s="9"/>
      <c r="Y6" s="10"/>
      <c r="Z6" s="10"/>
      <c r="AA6" s="10"/>
    </row>
    <row r="7" spans="1:27">
      <c r="A7" s="6" t="s">
        <v>3</v>
      </c>
      <c r="B7" s="7">
        <v>15041</v>
      </c>
      <c r="C7" s="7">
        <v>16405</v>
      </c>
      <c r="D7" s="7">
        <v>16585</v>
      </c>
      <c r="E7" s="7">
        <v>16801</v>
      </c>
      <c r="F7" s="7">
        <v>17053</v>
      </c>
      <c r="G7" s="7">
        <v>17104.159</v>
      </c>
      <c r="H7" s="7">
        <v>17125</v>
      </c>
      <c r="I7" s="7">
        <f>H7*1.0072</f>
        <v>17248.300000000003</v>
      </c>
      <c r="J7" s="7">
        <v>17406</v>
      </c>
      <c r="K7" s="7">
        <v>17779</v>
      </c>
      <c r="L7" s="8">
        <v>15138</v>
      </c>
      <c r="M7" s="8">
        <v>1590</v>
      </c>
      <c r="N7" s="21">
        <v>16728</v>
      </c>
      <c r="O7" s="21">
        <v>25251</v>
      </c>
      <c r="P7" s="21">
        <v>4214</v>
      </c>
      <c r="Q7" s="21">
        <v>29466</v>
      </c>
      <c r="R7" s="21">
        <v>14398</v>
      </c>
      <c r="S7" s="21">
        <v>2437</v>
      </c>
      <c r="T7" s="21">
        <v>16835</v>
      </c>
      <c r="U7" s="9"/>
      <c r="V7" s="9"/>
      <c r="W7" s="9"/>
      <c r="Y7" s="10"/>
      <c r="Z7" s="10"/>
      <c r="AA7" s="10"/>
    </row>
    <row r="8" spans="1:27">
      <c r="A8" s="6" t="s">
        <v>4</v>
      </c>
      <c r="B8" s="7">
        <v>553872</v>
      </c>
      <c r="C8" s="7">
        <v>526577</v>
      </c>
      <c r="D8" s="7">
        <v>589902</v>
      </c>
      <c r="E8" s="7">
        <v>588819</v>
      </c>
      <c r="F8" s="7">
        <v>584990</v>
      </c>
      <c r="G8" s="7">
        <v>592856.51047434262</v>
      </c>
      <c r="H8" s="7">
        <f>G8*1.002</f>
        <v>594042.22349529131</v>
      </c>
      <c r="I8" s="7">
        <f>H8*1.00811</f>
        <v>598859.90592783818</v>
      </c>
      <c r="J8" s="7">
        <v>607270</v>
      </c>
      <c r="K8" s="7">
        <v>566025.5</v>
      </c>
      <c r="L8" s="8">
        <v>509838</v>
      </c>
      <c r="M8" s="8">
        <v>46287</v>
      </c>
      <c r="N8" s="21">
        <v>556124</v>
      </c>
      <c r="O8" s="21">
        <v>490368</v>
      </c>
      <c r="P8" s="21">
        <v>77919</v>
      </c>
      <c r="Q8" s="21">
        <v>568287</v>
      </c>
      <c r="R8" s="21">
        <v>537061</v>
      </c>
      <c r="S8" s="21">
        <v>86808</v>
      </c>
      <c r="T8" s="21">
        <v>623869</v>
      </c>
      <c r="U8" s="9"/>
      <c r="V8" s="9"/>
      <c r="W8" s="9"/>
      <c r="Y8" s="10"/>
      <c r="Z8" s="10"/>
      <c r="AA8" s="10"/>
    </row>
    <row r="9" spans="1:27">
      <c r="A9" s="6" t="s">
        <v>5</v>
      </c>
      <c r="B9" s="7">
        <v>29608</v>
      </c>
      <c r="C9" s="7">
        <v>31829</v>
      </c>
      <c r="D9" s="7">
        <v>34630</v>
      </c>
      <c r="E9" s="7">
        <v>37574</v>
      </c>
      <c r="F9" s="7">
        <v>40661</v>
      </c>
      <c r="G9" s="7">
        <v>44127.080073842713</v>
      </c>
      <c r="H9" s="7">
        <f>G9*1.0013</f>
        <v>44184.445277938714</v>
      </c>
      <c r="I9" s="7">
        <f>H9*1.0102</f>
        <v>44635.126619773691</v>
      </c>
      <c r="J9" s="7">
        <v>45551</v>
      </c>
      <c r="K9" s="7">
        <v>44894.664526584122</v>
      </c>
      <c r="L9" s="8">
        <v>6562</v>
      </c>
      <c r="M9" s="8">
        <v>1658</v>
      </c>
      <c r="N9" s="21">
        <v>8219</v>
      </c>
      <c r="O9" s="21">
        <v>6701</v>
      </c>
      <c r="P9" s="21">
        <v>1637</v>
      </c>
      <c r="Q9" s="21">
        <v>8338</v>
      </c>
      <c r="R9" s="21">
        <v>6780</v>
      </c>
      <c r="S9" s="21">
        <v>1647</v>
      </c>
      <c r="T9" s="21">
        <v>8427</v>
      </c>
      <c r="U9" s="9"/>
      <c r="V9" s="9"/>
      <c r="W9" s="9"/>
      <c r="Y9" s="10"/>
      <c r="Z9" s="10"/>
      <c r="AA9" s="10"/>
    </row>
    <row r="10" spans="1:27">
      <c r="A10" s="6" t="s">
        <v>6</v>
      </c>
      <c r="B10" s="7">
        <v>30493</v>
      </c>
      <c r="C10" s="7">
        <v>35128</v>
      </c>
      <c r="D10" s="7">
        <v>39618</v>
      </c>
      <c r="E10" s="7">
        <v>44071</v>
      </c>
      <c r="F10" s="7">
        <v>47081</v>
      </c>
      <c r="G10" s="7">
        <v>51094.342415498599</v>
      </c>
      <c r="H10" s="7">
        <f>G10*1.017</f>
        <v>51962.946236562071</v>
      </c>
      <c r="I10" s="7">
        <f>H10*1.018</f>
        <v>52898.279268820188</v>
      </c>
      <c r="J10" s="7">
        <v>54062</v>
      </c>
      <c r="K10" s="7">
        <v>49533</v>
      </c>
      <c r="L10" s="8">
        <v>20863</v>
      </c>
      <c r="M10" s="8">
        <v>18914</v>
      </c>
      <c r="N10" s="21">
        <v>39777</v>
      </c>
      <c r="O10" s="21">
        <v>14159</v>
      </c>
      <c r="P10" s="21">
        <v>7077</v>
      </c>
      <c r="Q10" s="21">
        <v>21236</v>
      </c>
      <c r="R10" s="21">
        <v>22077</v>
      </c>
      <c r="S10" s="21">
        <v>10653</v>
      </c>
      <c r="T10" s="21">
        <v>32729</v>
      </c>
      <c r="U10" s="9"/>
      <c r="V10" s="9"/>
      <c r="W10" s="9"/>
      <c r="Y10" s="10"/>
      <c r="Z10" s="10"/>
      <c r="AA10" s="10"/>
    </row>
    <row r="11" spans="1:27">
      <c r="A11" s="6" t="s">
        <v>7</v>
      </c>
      <c r="B11" s="7">
        <v>5851</v>
      </c>
      <c r="C11" s="7">
        <v>6468</v>
      </c>
      <c r="D11" s="7">
        <v>9856</v>
      </c>
      <c r="E11" s="7">
        <v>8488</v>
      </c>
      <c r="F11" s="7">
        <v>10580</v>
      </c>
      <c r="G11" s="7">
        <v>11481.874700112045</v>
      </c>
      <c r="H11" s="7">
        <f>G11*1.002</f>
        <v>11504.838449512268</v>
      </c>
      <c r="I11" s="7">
        <f>H11*1.0045</f>
        <v>11556.610222535073</v>
      </c>
      <c r="J11" s="7">
        <v>11563</v>
      </c>
      <c r="K11" s="7">
        <v>10789</v>
      </c>
      <c r="L11" s="8">
        <v>6987</v>
      </c>
      <c r="M11" s="8">
        <v>1262</v>
      </c>
      <c r="N11" s="21">
        <v>8249</v>
      </c>
      <c r="O11" s="21">
        <v>5486</v>
      </c>
      <c r="P11" s="21">
        <v>2187</v>
      </c>
      <c r="Q11" s="21">
        <v>7673</v>
      </c>
      <c r="R11" s="21">
        <v>5947</v>
      </c>
      <c r="S11" s="21">
        <v>2309</v>
      </c>
      <c r="T11" s="21">
        <v>8256</v>
      </c>
      <c r="U11" s="9"/>
      <c r="V11" s="9"/>
      <c r="W11" s="9"/>
      <c r="Y11" s="10"/>
      <c r="Z11" s="10"/>
      <c r="AA11" s="10"/>
    </row>
    <row r="12" spans="1:27">
      <c r="A12" s="6" t="s">
        <v>8</v>
      </c>
      <c r="B12" s="7">
        <v>40016</v>
      </c>
      <c r="C12" s="7">
        <v>47721</v>
      </c>
      <c r="D12" s="7">
        <v>57412</v>
      </c>
      <c r="E12" s="7">
        <v>68223</v>
      </c>
      <c r="F12" s="7">
        <v>64504</v>
      </c>
      <c r="G12" s="7">
        <v>70002.537396599946</v>
      </c>
      <c r="H12" s="7">
        <f>G12*1.012</f>
        <v>70842.567845359139</v>
      </c>
      <c r="I12" s="7">
        <f>H12*1.0081</f>
        <v>71416.392644906548</v>
      </c>
      <c r="J12" s="7">
        <v>71881</v>
      </c>
      <c r="K12" s="7">
        <v>71674</v>
      </c>
      <c r="L12" s="8">
        <v>41665</v>
      </c>
      <c r="M12" s="8">
        <v>36130</v>
      </c>
      <c r="N12" s="21">
        <v>77794</v>
      </c>
      <c r="O12" s="21">
        <v>16380</v>
      </c>
      <c r="P12" s="21">
        <v>12910</v>
      </c>
      <c r="Q12" s="21">
        <v>29290</v>
      </c>
      <c r="R12" s="21">
        <v>18038</v>
      </c>
      <c r="S12" s="21">
        <v>13476</v>
      </c>
      <c r="T12" s="21">
        <v>31515</v>
      </c>
      <c r="U12" s="9"/>
      <c r="V12" s="9"/>
      <c r="W12" s="9"/>
      <c r="Y12" s="10"/>
      <c r="Z12" s="10"/>
      <c r="AA12" s="10"/>
    </row>
    <row r="13" spans="1:27">
      <c r="A13" s="6" t="s">
        <v>9</v>
      </c>
      <c r="B13" s="7">
        <v>77406.656739591315</v>
      </c>
      <c r="C13" s="7">
        <v>70447.836915283027</v>
      </c>
      <c r="D13" s="7">
        <v>67046.219825678258</v>
      </c>
      <c r="E13" s="7">
        <v>58971.436777172552</v>
      </c>
      <c r="F13" s="7">
        <v>58926.663929662129</v>
      </c>
      <c r="G13" s="7">
        <v>61109.338610542713</v>
      </c>
      <c r="H13" s="7">
        <v>61420.996237456493</v>
      </c>
      <c r="I13" s="7">
        <v>61850.943211118683</v>
      </c>
      <c r="J13" s="7">
        <v>62080</v>
      </c>
      <c r="K13" s="7">
        <v>65839.995784590021</v>
      </c>
      <c r="L13" s="8">
        <v>47522</v>
      </c>
      <c r="M13" s="8">
        <v>17933</v>
      </c>
      <c r="N13" s="21">
        <v>65455</v>
      </c>
      <c r="O13" s="21">
        <v>39672</v>
      </c>
      <c r="P13" s="21">
        <v>24321</v>
      </c>
      <c r="Q13" s="21">
        <v>63993</v>
      </c>
      <c r="R13" s="21">
        <v>39175</v>
      </c>
      <c r="S13" s="21">
        <v>24604</v>
      </c>
      <c r="T13" s="21">
        <v>63779</v>
      </c>
      <c r="U13" s="9"/>
      <c r="V13" s="9"/>
      <c r="W13" s="9"/>
      <c r="Y13" s="10"/>
      <c r="Z13" s="10"/>
      <c r="AA13" s="10"/>
    </row>
    <row r="14" spans="1:27">
      <c r="A14" s="6" t="s">
        <v>10</v>
      </c>
      <c r="B14" s="7">
        <v>127300</v>
      </c>
      <c r="C14" s="7">
        <v>164682</v>
      </c>
      <c r="D14" s="7">
        <v>246650</v>
      </c>
      <c r="E14" s="7">
        <v>252793</v>
      </c>
      <c r="F14" s="7">
        <v>258431</v>
      </c>
      <c r="G14" s="7">
        <v>265366.82624085352</v>
      </c>
      <c r="H14" s="7">
        <f>G14*1.0021</f>
        <v>265924.09657595929</v>
      </c>
      <c r="I14" s="7">
        <f>H14*1.00712</f>
        <v>267817.4761435801</v>
      </c>
      <c r="J14" s="7">
        <v>273886</v>
      </c>
      <c r="K14" s="7">
        <v>270350.34905081848</v>
      </c>
      <c r="L14" s="8">
        <v>98713</v>
      </c>
      <c r="M14" s="8">
        <v>108763</v>
      </c>
      <c r="N14" s="21">
        <v>207476</v>
      </c>
      <c r="O14" s="21">
        <v>100804</v>
      </c>
      <c r="P14" s="21">
        <v>102918</v>
      </c>
      <c r="Q14" s="21">
        <v>203722</v>
      </c>
      <c r="R14" s="21">
        <v>107235</v>
      </c>
      <c r="S14" s="21">
        <v>109243</v>
      </c>
      <c r="T14" s="21">
        <v>216478</v>
      </c>
      <c r="U14" s="9"/>
      <c r="V14" s="9"/>
      <c r="W14" s="9"/>
      <c r="Y14" s="10"/>
      <c r="Z14" s="10"/>
      <c r="AA14" s="10"/>
    </row>
    <row r="15" spans="1:27">
      <c r="A15" s="6" t="s">
        <v>11</v>
      </c>
      <c r="B15" s="7">
        <v>287783</v>
      </c>
      <c r="C15" s="7">
        <v>291812</v>
      </c>
      <c r="D15" s="7">
        <v>294362</v>
      </c>
      <c r="E15" s="7">
        <v>259396</v>
      </c>
      <c r="F15" s="7">
        <v>240648</v>
      </c>
      <c r="G15" s="7">
        <v>241851.23999999996</v>
      </c>
      <c r="H15" s="7">
        <f>G15*1.0011</f>
        <v>242117.27636399999</v>
      </c>
      <c r="I15" s="7">
        <f>H15*1.00531</f>
        <v>243402.91910149282</v>
      </c>
      <c r="J15" s="7">
        <v>246129</v>
      </c>
      <c r="K15" s="7">
        <v>244876.23502359082</v>
      </c>
      <c r="L15" s="8">
        <v>25481</v>
      </c>
      <c r="M15" s="8">
        <v>46712</v>
      </c>
      <c r="N15" s="21">
        <v>72193</v>
      </c>
      <c r="O15" s="21">
        <v>31086</v>
      </c>
      <c r="P15" s="21">
        <v>42673</v>
      </c>
      <c r="Q15" s="21">
        <v>73759</v>
      </c>
      <c r="R15" s="21">
        <v>33797</v>
      </c>
      <c r="S15" s="21">
        <v>45803</v>
      </c>
      <c r="T15" s="21">
        <v>79601</v>
      </c>
      <c r="U15" s="9"/>
      <c r="V15" s="9"/>
      <c r="W15" s="9"/>
      <c r="Y15" s="10"/>
      <c r="Z15" s="10"/>
      <c r="AA15" s="10"/>
    </row>
    <row r="16" spans="1:27">
      <c r="A16" s="6" t="s">
        <v>12</v>
      </c>
      <c r="B16" s="7">
        <v>109513</v>
      </c>
      <c r="C16" s="7">
        <v>122983</v>
      </c>
      <c r="D16" s="7">
        <v>143275</v>
      </c>
      <c r="E16" s="7">
        <v>162588</v>
      </c>
      <c r="F16" s="7">
        <v>168070</v>
      </c>
      <c r="G16" s="7">
        <v>174084.17522007905</v>
      </c>
      <c r="H16" s="7">
        <f>G16*1.0012</f>
        <v>174293.07623034317</v>
      </c>
      <c r="I16" s="7">
        <f>H16*1.0151</f>
        <v>176924.90168142132</v>
      </c>
      <c r="J16" s="7">
        <v>182940</v>
      </c>
      <c r="K16" s="7">
        <v>184691.83021000423</v>
      </c>
      <c r="L16" s="8">
        <v>42827</v>
      </c>
      <c r="M16" s="8">
        <v>140439</v>
      </c>
      <c r="N16" s="21">
        <v>183266</v>
      </c>
      <c r="O16" s="21">
        <v>70925</v>
      </c>
      <c r="P16" s="21">
        <v>180103</v>
      </c>
      <c r="Q16" s="21">
        <v>251028</v>
      </c>
      <c r="R16" s="21">
        <v>78405</v>
      </c>
      <c r="S16" s="21">
        <v>194207</v>
      </c>
      <c r="T16" s="21">
        <v>272612</v>
      </c>
      <c r="U16" s="9"/>
      <c r="V16" s="9"/>
      <c r="W16" s="9"/>
      <c r="Y16" s="10"/>
      <c r="Z16" s="10"/>
      <c r="AA16" s="10"/>
    </row>
    <row r="17" spans="1:27">
      <c r="A17" s="4" t="s">
        <v>13</v>
      </c>
      <c r="B17" s="11">
        <v>3939850.6567395912</v>
      </c>
      <c r="C17" s="11">
        <v>3861656.836915283</v>
      </c>
      <c r="D17" s="11">
        <v>4089586.219825678</v>
      </c>
      <c r="E17" s="11">
        <v>4075664.4367771726</v>
      </c>
      <c r="F17" s="11">
        <v>4095663.6639296622</v>
      </c>
      <c r="G17" s="11">
        <v>4174597.0841318718</v>
      </c>
      <c r="H17" s="11">
        <v>4264368.6827124218</v>
      </c>
      <c r="I17" s="11">
        <v>4324890.8548214864</v>
      </c>
      <c r="J17" s="11">
        <v>4399912</v>
      </c>
      <c r="K17" s="11">
        <v>4376506.0745955873</v>
      </c>
      <c r="L17" s="12">
        <v>1746162</v>
      </c>
      <c r="M17" s="12">
        <v>2163430</v>
      </c>
      <c r="N17" s="22">
        <v>3909592</v>
      </c>
      <c r="O17" s="23">
        <v>1738676</v>
      </c>
      <c r="P17" s="23">
        <v>2245906</v>
      </c>
      <c r="Q17" s="23">
        <v>3984582</v>
      </c>
      <c r="R17" s="23">
        <v>1836908</v>
      </c>
      <c r="S17" s="23">
        <v>2351308</v>
      </c>
      <c r="T17" s="23">
        <v>4188216</v>
      </c>
      <c r="U17" s="13"/>
      <c r="V17" s="13"/>
      <c r="W17" s="13"/>
      <c r="Y17" s="10"/>
      <c r="Z17" s="10"/>
      <c r="AA17" s="10"/>
    </row>
    <row r="18" spans="1:27">
      <c r="A18" s="6" t="s">
        <v>14</v>
      </c>
      <c r="B18" s="7">
        <v>38037343</v>
      </c>
      <c r="C18" s="7">
        <v>37952905</v>
      </c>
      <c r="D18" s="7">
        <v>38324115</v>
      </c>
      <c r="E18" s="7">
        <v>38216623</v>
      </c>
      <c r="F18" s="7">
        <v>38077430</v>
      </c>
      <c r="G18" s="7">
        <v>38016170</v>
      </c>
      <c r="H18" s="7">
        <v>37692650</v>
      </c>
      <c r="I18" s="7">
        <v>37458250</v>
      </c>
      <c r="J18" s="7">
        <v>37864550</v>
      </c>
      <c r="K18" s="7">
        <v>37613437.5</v>
      </c>
      <c r="L18" s="7"/>
      <c r="M18" s="7"/>
      <c r="N18" s="21">
        <v>37680200</v>
      </c>
      <c r="O18" s="21"/>
      <c r="P18" s="21"/>
      <c r="Q18" s="21">
        <v>37751300</v>
      </c>
      <c r="R18" s="21"/>
      <c r="S18" s="21"/>
      <c r="T18" s="21">
        <v>39221050</v>
      </c>
      <c r="U18" s="14"/>
      <c r="V18" s="14"/>
      <c r="W18" s="15"/>
      <c r="Y18" s="10"/>
      <c r="Z18" s="10"/>
      <c r="AA18" s="10"/>
    </row>
    <row r="19" spans="1:27">
      <c r="A19" s="6" t="s">
        <v>15</v>
      </c>
      <c r="B19" s="16">
        <f>B17/B18*100</f>
        <v>10.357849276537511</v>
      </c>
      <c r="C19" s="16">
        <f t="shared" ref="C19:G19" si="0">C17/C18*100</f>
        <v>10.174864972563451</v>
      </c>
      <c r="D19" s="16">
        <f t="shared" si="0"/>
        <v>10.671051946863425</v>
      </c>
      <c r="E19" s="16">
        <f t="shared" si="0"/>
        <v>10.664637837773297</v>
      </c>
      <c r="F19" s="16">
        <f t="shared" si="0"/>
        <v>10.756145212346691</v>
      </c>
      <c r="G19" s="16">
        <f t="shared" si="0"/>
        <v>10.981109049469929</v>
      </c>
      <c r="H19" s="16">
        <f>H17/H18*100</f>
        <v>11.313528453723528</v>
      </c>
      <c r="I19" s="16">
        <f>I17/I18*100</f>
        <v>11.545896711195763</v>
      </c>
      <c r="J19" s="16">
        <v>11.62</v>
      </c>
      <c r="K19" s="16">
        <v>11.635485521884531</v>
      </c>
      <c r="L19" s="16"/>
      <c r="M19" s="16"/>
      <c r="N19" s="24">
        <v>10.38</v>
      </c>
      <c r="O19" s="24"/>
      <c r="P19" s="24"/>
      <c r="Q19" s="24">
        <v>10.55</v>
      </c>
      <c r="R19" s="24"/>
      <c r="S19" s="24"/>
      <c r="T19" s="24">
        <v>10.68</v>
      </c>
      <c r="U19" s="14"/>
      <c r="V19" s="14"/>
      <c r="W19" s="14"/>
      <c r="Y19" s="10"/>
      <c r="Z19" s="10"/>
      <c r="AA19" s="10"/>
    </row>
    <row r="20" spans="1:27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5"/>
      <c r="O20" s="25"/>
      <c r="P20" s="25"/>
      <c r="Q20" s="25"/>
      <c r="R20" s="25"/>
      <c r="S20" s="25"/>
      <c r="T20" s="25"/>
      <c r="U20" s="14"/>
      <c r="V20" s="14"/>
      <c r="W20" s="14"/>
      <c r="Y20" s="10"/>
      <c r="Z20" s="10"/>
      <c r="AA20" s="10"/>
    </row>
    <row r="21" spans="1:27">
      <c r="A21" s="1" t="s">
        <v>31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7">
      <c r="A22" s="1" t="s">
        <v>18</v>
      </c>
      <c r="B22" s="10"/>
      <c r="C22" s="10"/>
      <c r="D22" s="10"/>
      <c r="E22" s="10"/>
      <c r="F22" s="10"/>
      <c r="G22" s="10"/>
      <c r="H22" s="10"/>
      <c r="I22" s="10"/>
      <c r="K22" s="10"/>
      <c r="L22" s="10"/>
      <c r="M22" s="10"/>
    </row>
    <row r="23" spans="1:27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2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mergeCells count="14">
    <mergeCell ref="K3:K4"/>
    <mergeCell ref="A3:A4"/>
    <mergeCell ref="O3:Q3"/>
    <mergeCell ref="R3:T3"/>
    <mergeCell ref="L3:N3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T7 2553-2565</vt:lpstr>
      <vt:lpstr>'T7 2553-2565'!Print_Titles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Benyapa Ruktuam</cp:lastModifiedBy>
  <cp:lastPrinted>2021-11-17T06:58:56Z</cp:lastPrinted>
  <dcterms:created xsi:type="dcterms:W3CDTF">2015-09-18T03:09:16Z</dcterms:created>
  <dcterms:modified xsi:type="dcterms:W3CDTF">2024-07-18T03:40:20Z</dcterms:modified>
</cp:coreProperties>
</file>